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mercial\Read Only\ZYTEQ Fire_Products &amp; Prices\Product Info\Zyteq\"/>
    </mc:Choice>
  </mc:AlternateContent>
  <workbookProtection workbookAlgorithmName="SHA-512" workbookHashValue="Cwc2RJhJZSQ4xIDspLn9e8G/Otc6rtUF76ct5Y4WwZtwU3JXpizMSiJVm6/ExBUjeM+7i/9GOZSxjp/ezsZYPg==" workbookSaltValue="8HoXoFJn6Yy59JG17Wt4nw==" workbookSpinCount="100000" lockStructure="1"/>
  <bookViews>
    <workbookView xWindow="0" yWindow="0" windowWidth="20496" windowHeight="7752"/>
  </bookViews>
  <sheets>
    <sheet name="Panel Battery requiremen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49" i="1" l="1"/>
  <c r="D50" i="1"/>
  <c r="D51" i="1"/>
  <c r="D52" i="1"/>
  <c r="D53" i="1"/>
  <c r="D54" i="1"/>
  <c r="D55" i="1"/>
  <c r="D56" i="1"/>
  <c r="D57" i="1"/>
  <c r="D58" i="1"/>
  <c r="D59" i="1"/>
  <c r="D60" i="1"/>
  <c r="D61" i="1"/>
  <c r="D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48" i="1"/>
  <c r="C25" i="1"/>
  <c r="C24" i="1"/>
  <c r="C16" i="1"/>
  <c r="C15" i="1"/>
  <c r="D62" i="1" l="1"/>
  <c r="C65" i="1" s="1"/>
</calcChain>
</file>

<file path=xl/sharedStrings.xml><?xml version="1.0" encoding="utf-8"?>
<sst xmlns="http://schemas.openxmlformats.org/spreadsheetml/2006/main" count="61" uniqueCount="31">
  <si>
    <t>ZYTEQ Fire</t>
  </si>
  <si>
    <t>Customer:</t>
  </si>
  <si>
    <t>Project:</t>
  </si>
  <si>
    <t>Date:</t>
  </si>
  <si>
    <t>DEVICE TYPE</t>
  </si>
  <si>
    <t>Battery capacity required with 80% battery capacity (24 hour standby followed by 30 min alarm):</t>
  </si>
  <si>
    <t>Result:</t>
  </si>
  <si>
    <t>Battery Amp Hour Installed:</t>
  </si>
  <si>
    <t>Total Battery Amp Hour required:</t>
  </si>
  <si>
    <t>BATTERY BACK-UP REQUIRED (AH):</t>
  </si>
  <si>
    <t>EQUIPMENT INSTALLED</t>
  </si>
  <si>
    <t>Fire Beam Xtra</t>
  </si>
  <si>
    <t>QUIESCENT CURRENT DRAW</t>
  </si>
  <si>
    <t>ALARM CURRENT DRAW</t>
  </si>
  <si>
    <t>ZC910</t>
  </si>
  <si>
    <t>ZC920</t>
  </si>
  <si>
    <t>ZC931</t>
  </si>
  <si>
    <t>Valkyrie CS</t>
  </si>
  <si>
    <t>VALKYRIE CS IP65</t>
  </si>
  <si>
    <t>VALKYRIE CB</t>
  </si>
  <si>
    <t>VALKYRIE CB IP65</t>
  </si>
  <si>
    <t>VALKYRIE VOX C</t>
  </si>
  <si>
    <t>VALKYRIE VOX C IP65</t>
  </si>
  <si>
    <t>GFE PA VOX C</t>
  </si>
  <si>
    <t>GFE-MCPE-C</t>
  </si>
  <si>
    <t>GFE-MCPE-C IP67</t>
  </si>
  <si>
    <t>Orion (Standby)</t>
  </si>
  <si>
    <t>Maximum number of devices in Alarm</t>
  </si>
  <si>
    <t>Quantity of Devices</t>
  </si>
  <si>
    <t>Orion Panel</t>
  </si>
  <si>
    <t>BATTERY STANDBY CALCUALATION - CONVENTIONAL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</si>
</sst>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1" fillId="0" borderId="0" xfId="0" quotePrefix="1" applyFont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1" fillId="0" borderId="0" xfId="0" applyFont="1" applyProtection="1"/>
    <xf numFmtId="0" fontId="0" fillId="4" borderId="1" xfId="0" applyFill="1" applyBorder="1" applyProtection="1"/>
    <xf numFmtId="0" fontId="0" fillId="0" borderId="0" xfId="0" applyFill="1" applyProtection="1"/>
    <xf numFmtId="0" fontId="1" fillId="0" borderId="0" xfId="0" applyFont="1" applyFill="1" applyProtection="1"/>
    <xf numFmtId="2" fontId="0" fillId="4" borderId="1" xfId="0" applyNumberFormat="1" applyFill="1" applyBorder="1" applyProtection="1"/>
    <xf numFmtId="0" fontId="1" fillId="0" borderId="0" xfId="0" applyFont="1" applyFill="1" applyAlignment="1" applyProtection="1">
      <alignment horizontal="right"/>
    </xf>
    <xf numFmtId="2" fontId="1" fillId="0" borderId="0" xfId="0" applyNumberFormat="1" applyFont="1" applyFill="1" applyProtection="1"/>
    <xf numFmtId="0" fontId="1" fillId="2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4" borderId="1" xfId="0" applyFill="1" applyBorder="1" applyAlignment="1" applyProtection="1">
      <alignment horizontal="center"/>
    </xf>
    <xf numFmtId="0" fontId="0" fillId="0" borderId="0" xfId="0" applyAlignment="1" applyProtection="1">
      <alignment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right"/>
      <protection locked="0"/>
    </xf>
    <xf numFmtId="2" fontId="1" fillId="2" borderId="0" xfId="0" applyNumberFormat="1" applyFont="1" applyFill="1" applyProtection="1"/>
  </cellXfs>
  <cellStyles count="1">
    <cellStyle name="Normal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6031</xdr:rowOff>
    </xdr:from>
    <xdr:to>
      <xdr:col>1</xdr:col>
      <xdr:colOff>2108200</xdr:colOff>
      <xdr:row>3</xdr:row>
      <xdr:rowOff>290093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" y="196531"/>
          <a:ext cx="1981200" cy="665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D66"/>
  <sheetViews>
    <sheetView showGridLines="0" tabSelected="1" zoomScale="75" zoomScaleNormal="75" workbookViewId="0">
      <selection activeCell="D31" sqref="D31"/>
    </sheetView>
  </sheetViews>
  <sheetFormatPr defaultRowHeight="14.4" x14ac:dyDescent="0.3"/>
  <cols>
    <col min="1" max="1" width="8.88671875" style="4"/>
    <col min="2" max="2" width="55.44140625" style="4" customWidth="1"/>
    <col min="3" max="3" width="20.6640625" style="4" customWidth="1"/>
    <col min="4" max="4" width="21.109375" style="4" customWidth="1"/>
    <col min="5" max="16384" width="8.88671875" style="4"/>
  </cols>
  <sheetData>
    <row r="4" spans="2:4" ht="23.4" x14ac:dyDescent="0.45">
      <c r="B4" s="17" t="s">
        <v>0</v>
      </c>
      <c r="C4" s="17"/>
      <c r="D4" s="17"/>
    </row>
    <row r="5" spans="2:4" ht="23.4" x14ac:dyDescent="0.45">
      <c r="B5" s="17" t="s">
        <v>30</v>
      </c>
      <c r="C5" s="17"/>
      <c r="D5" s="17"/>
    </row>
    <row r="6" spans="2:4" x14ac:dyDescent="0.3">
      <c r="B6" s="5"/>
      <c r="C6" s="5"/>
      <c r="D6" s="5"/>
    </row>
    <row r="7" spans="2:4" x14ac:dyDescent="0.3">
      <c r="B7" s="6" t="s">
        <v>1</v>
      </c>
      <c r="C7" s="25"/>
      <c r="D7" s="1"/>
    </row>
    <row r="8" spans="2:4" x14ac:dyDescent="0.3">
      <c r="B8" s="6" t="s">
        <v>2</v>
      </c>
      <c r="C8" s="25"/>
      <c r="D8" s="1"/>
    </row>
    <row r="9" spans="2:4" x14ac:dyDescent="0.3">
      <c r="B9" s="6" t="s">
        <v>3</v>
      </c>
      <c r="C9" s="25"/>
      <c r="D9" s="2"/>
    </row>
    <row r="11" spans="2:4" x14ac:dyDescent="0.3">
      <c r="B11" s="7" t="s">
        <v>5</v>
      </c>
      <c r="C11" s="7"/>
    </row>
    <row r="12" spans="2:4" x14ac:dyDescent="0.3">
      <c r="B12" s="7"/>
      <c r="C12" s="7"/>
    </row>
    <row r="13" spans="2:4" s="19" customFormat="1" ht="28.8" x14ac:dyDescent="0.3">
      <c r="B13" s="18" t="s">
        <v>4</v>
      </c>
      <c r="C13" s="18" t="s">
        <v>12</v>
      </c>
      <c r="D13" s="18" t="s">
        <v>13</v>
      </c>
    </row>
    <row r="14" spans="2:4" x14ac:dyDescent="0.3">
      <c r="B14" s="8" t="s">
        <v>14</v>
      </c>
      <c r="C14" s="20">
        <v>0.13500000000000001</v>
      </c>
      <c r="D14" s="20">
        <v>109</v>
      </c>
    </row>
    <row r="15" spans="2:4" x14ac:dyDescent="0.3">
      <c r="B15" s="8" t="s">
        <v>15</v>
      </c>
      <c r="C15" s="20">
        <f>135/1000</f>
        <v>0.13500000000000001</v>
      </c>
      <c r="D15" s="20">
        <v>109</v>
      </c>
    </row>
    <row r="16" spans="2:4" x14ac:dyDescent="0.3">
      <c r="B16" s="8" t="s">
        <v>16</v>
      </c>
      <c r="C16" s="20">
        <f>135/1000</f>
        <v>0.13500000000000001</v>
      </c>
      <c r="D16" s="20">
        <f>109+22</f>
        <v>131</v>
      </c>
    </row>
    <row r="17" spans="2:4" x14ac:dyDescent="0.3">
      <c r="B17" s="8" t="s">
        <v>17</v>
      </c>
      <c r="C17" s="20"/>
      <c r="D17" s="20">
        <v>10</v>
      </c>
    </row>
    <row r="18" spans="2:4" x14ac:dyDescent="0.3">
      <c r="B18" s="8" t="s">
        <v>18</v>
      </c>
      <c r="C18" s="20"/>
      <c r="D18" s="20">
        <v>10</v>
      </c>
    </row>
    <row r="19" spans="2:4" x14ac:dyDescent="0.3">
      <c r="B19" s="8" t="s">
        <v>19</v>
      </c>
      <c r="C19" s="20">
        <v>0.5</v>
      </c>
      <c r="D19" s="20">
        <v>3</v>
      </c>
    </row>
    <row r="20" spans="2:4" x14ac:dyDescent="0.3">
      <c r="B20" s="8" t="s">
        <v>20</v>
      </c>
      <c r="C20" s="20">
        <v>0.5</v>
      </c>
      <c r="D20" s="20">
        <v>3</v>
      </c>
    </row>
    <row r="21" spans="2:4" x14ac:dyDescent="0.3">
      <c r="B21" s="8" t="s">
        <v>21</v>
      </c>
      <c r="C21" s="20"/>
      <c r="D21" s="20">
        <v>65</v>
      </c>
    </row>
    <row r="22" spans="2:4" x14ac:dyDescent="0.3">
      <c r="B22" s="8" t="s">
        <v>22</v>
      </c>
      <c r="C22" s="20"/>
      <c r="D22" s="20">
        <v>65</v>
      </c>
    </row>
    <row r="23" spans="2:4" x14ac:dyDescent="0.3">
      <c r="B23" s="8" t="s">
        <v>23</v>
      </c>
      <c r="C23" s="20"/>
      <c r="D23" s="20">
        <v>2</v>
      </c>
    </row>
    <row r="24" spans="2:4" x14ac:dyDescent="0.3">
      <c r="B24" s="8" t="s">
        <v>24</v>
      </c>
      <c r="C24" s="20">
        <f>200/1000</f>
        <v>0.2</v>
      </c>
      <c r="D24" s="20">
        <v>50</v>
      </c>
    </row>
    <row r="25" spans="2:4" x14ac:dyDescent="0.3">
      <c r="B25" s="8" t="s">
        <v>25</v>
      </c>
      <c r="C25" s="20">
        <f>200/1000</f>
        <v>0.2</v>
      </c>
      <c r="D25" s="20">
        <v>50</v>
      </c>
    </row>
    <row r="26" spans="2:4" x14ac:dyDescent="0.3">
      <c r="B26" s="8" t="s">
        <v>29</v>
      </c>
      <c r="C26" s="20">
        <v>38</v>
      </c>
      <c r="D26" s="20">
        <v>38</v>
      </c>
    </row>
    <row r="27" spans="2:4" x14ac:dyDescent="0.3">
      <c r="B27" s="8" t="s">
        <v>11</v>
      </c>
      <c r="C27" s="20">
        <v>3.5</v>
      </c>
      <c r="D27" s="20">
        <v>3.5</v>
      </c>
    </row>
    <row r="30" spans="2:4" s="21" customFormat="1" ht="28.8" x14ac:dyDescent="0.3">
      <c r="B30" s="22" t="s">
        <v>10</v>
      </c>
      <c r="C30" s="23" t="s">
        <v>28</v>
      </c>
      <c r="D30" s="23" t="s">
        <v>27</v>
      </c>
    </row>
    <row r="31" spans="2:4" x14ac:dyDescent="0.3">
      <c r="B31" s="8" t="s">
        <v>14</v>
      </c>
      <c r="C31" s="3"/>
      <c r="D31" s="3"/>
    </row>
    <row r="32" spans="2:4" x14ac:dyDescent="0.3">
      <c r="B32" s="8" t="s">
        <v>15</v>
      </c>
      <c r="C32" s="3"/>
      <c r="D32" s="3"/>
    </row>
    <row r="33" spans="2:4" x14ac:dyDescent="0.3">
      <c r="B33" s="8" t="s">
        <v>16</v>
      </c>
      <c r="C33" s="3"/>
      <c r="D33" s="3"/>
    </row>
    <row r="34" spans="2:4" x14ac:dyDescent="0.3">
      <c r="B34" s="8" t="s">
        <v>17</v>
      </c>
      <c r="C34" s="3"/>
      <c r="D34" s="3"/>
    </row>
    <row r="35" spans="2:4" x14ac:dyDescent="0.3">
      <c r="B35" s="8" t="s">
        <v>18</v>
      </c>
      <c r="C35" s="3"/>
      <c r="D35" s="3"/>
    </row>
    <row r="36" spans="2:4" x14ac:dyDescent="0.3">
      <c r="B36" s="8" t="s">
        <v>19</v>
      </c>
      <c r="C36" s="3"/>
      <c r="D36" s="3"/>
    </row>
    <row r="37" spans="2:4" x14ac:dyDescent="0.3">
      <c r="B37" s="8" t="s">
        <v>20</v>
      </c>
      <c r="C37" s="3"/>
      <c r="D37" s="3"/>
    </row>
    <row r="38" spans="2:4" x14ac:dyDescent="0.3">
      <c r="B38" s="8" t="s">
        <v>21</v>
      </c>
      <c r="C38" s="3"/>
      <c r="D38" s="3"/>
    </row>
    <row r="39" spans="2:4" x14ac:dyDescent="0.3">
      <c r="B39" s="8" t="s">
        <v>22</v>
      </c>
      <c r="C39" s="3"/>
      <c r="D39" s="3"/>
    </row>
    <row r="40" spans="2:4" x14ac:dyDescent="0.3">
      <c r="B40" s="8" t="s">
        <v>23</v>
      </c>
      <c r="C40" s="3"/>
      <c r="D40" s="3"/>
    </row>
    <row r="41" spans="2:4" x14ac:dyDescent="0.3">
      <c r="B41" s="8" t="s">
        <v>24</v>
      </c>
      <c r="C41" s="3"/>
      <c r="D41" s="3"/>
    </row>
    <row r="42" spans="2:4" x14ac:dyDescent="0.3">
      <c r="B42" s="8" t="s">
        <v>25</v>
      </c>
      <c r="C42" s="3"/>
      <c r="D42" s="3"/>
    </row>
    <row r="43" spans="2:4" x14ac:dyDescent="0.3">
      <c r="B43" s="8" t="s">
        <v>26</v>
      </c>
      <c r="C43" s="3"/>
      <c r="D43" s="3"/>
    </row>
    <row r="44" spans="2:4" x14ac:dyDescent="0.3">
      <c r="B44" s="8" t="s">
        <v>11</v>
      </c>
      <c r="C44" s="3"/>
      <c r="D44" s="3"/>
    </row>
    <row r="45" spans="2:4" x14ac:dyDescent="0.3">
      <c r="B45" s="9"/>
      <c r="C45" s="9"/>
      <c r="D45" s="9"/>
    </row>
    <row r="46" spans="2:4" x14ac:dyDescent="0.3">
      <c r="B46" s="10" t="s">
        <v>9</v>
      </c>
      <c r="C46" s="10"/>
      <c r="D46" s="9"/>
    </row>
    <row r="47" spans="2:4" s="19" customFormat="1" ht="28.8" x14ac:dyDescent="0.3">
      <c r="B47" s="18" t="s">
        <v>4</v>
      </c>
      <c r="C47" s="18" t="s">
        <v>12</v>
      </c>
      <c r="D47" s="18" t="s">
        <v>13</v>
      </c>
    </row>
    <row r="48" spans="2:4" x14ac:dyDescent="0.3">
      <c r="B48" s="8" t="s">
        <v>14</v>
      </c>
      <c r="C48" s="11">
        <f>((((C14*C31)/1000)*24)*(100/80))</f>
        <v>0</v>
      </c>
      <c r="D48" s="11">
        <f>+(((D14*D31)/1000)*0.5)*(1.25)</f>
        <v>0</v>
      </c>
    </row>
    <row r="49" spans="2:4" x14ac:dyDescent="0.3">
      <c r="B49" s="8" t="s">
        <v>15</v>
      </c>
      <c r="C49" s="11">
        <f t="shared" ref="C49:C61" si="0">((((C15*C32)/1000)*24)*(100/80))</f>
        <v>0</v>
      </c>
      <c r="D49" s="11">
        <f t="shared" ref="D49:D61" si="1">+(((D15*D32)/1000)*0.5)*(1.25)</f>
        <v>0</v>
      </c>
    </row>
    <row r="50" spans="2:4" x14ac:dyDescent="0.3">
      <c r="B50" s="8" t="s">
        <v>16</v>
      </c>
      <c r="C50" s="11">
        <f t="shared" si="0"/>
        <v>0</v>
      </c>
      <c r="D50" s="11">
        <f t="shared" si="1"/>
        <v>0</v>
      </c>
    </row>
    <row r="51" spans="2:4" x14ac:dyDescent="0.3">
      <c r="B51" s="8" t="s">
        <v>17</v>
      </c>
      <c r="C51" s="11">
        <f t="shared" si="0"/>
        <v>0</v>
      </c>
      <c r="D51" s="11">
        <f t="shared" si="1"/>
        <v>0</v>
      </c>
    </row>
    <row r="52" spans="2:4" x14ac:dyDescent="0.3">
      <c r="B52" s="8" t="s">
        <v>18</v>
      </c>
      <c r="C52" s="11">
        <f t="shared" si="0"/>
        <v>0</v>
      </c>
      <c r="D52" s="11">
        <f t="shared" si="1"/>
        <v>0</v>
      </c>
    </row>
    <row r="53" spans="2:4" x14ac:dyDescent="0.3">
      <c r="B53" s="8" t="s">
        <v>19</v>
      </c>
      <c r="C53" s="11">
        <f t="shared" si="0"/>
        <v>0</v>
      </c>
      <c r="D53" s="11">
        <f t="shared" si="1"/>
        <v>0</v>
      </c>
    </row>
    <row r="54" spans="2:4" x14ac:dyDescent="0.3">
      <c r="B54" s="8" t="s">
        <v>20</v>
      </c>
      <c r="C54" s="11">
        <f t="shared" si="0"/>
        <v>0</v>
      </c>
      <c r="D54" s="11">
        <f t="shared" si="1"/>
        <v>0</v>
      </c>
    </row>
    <row r="55" spans="2:4" x14ac:dyDescent="0.3">
      <c r="B55" s="8" t="s">
        <v>21</v>
      </c>
      <c r="C55" s="11">
        <f t="shared" si="0"/>
        <v>0</v>
      </c>
      <c r="D55" s="11">
        <f t="shared" si="1"/>
        <v>0</v>
      </c>
    </row>
    <row r="56" spans="2:4" x14ac:dyDescent="0.3">
      <c r="B56" s="8" t="s">
        <v>22</v>
      </c>
      <c r="C56" s="11">
        <f t="shared" si="0"/>
        <v>0</v>
      </c>
      <c r="D56" s="11">
        <f t="shared" si="1"/>
        <v>0</v>
      </c>
    </row>
    <row r="57" spans="2:4" x14ac:dyDescent="0.3">
      <c r="B57" s="8" t="s">
        <v>23</v>
      </c>
      <c r="C57" s="11">
        <f t="shared" si="0"/>
        <v>0</v>
      </c>
      <c r="D57" s="11">
        <f t="shared" si="1"/>
        <v>0</v>
      </c>
    </row>
    <row r="58" spans="2:4" x14ac:dyDescent="0.3">
      <c r="B58" s="8" t="s">
        <v>24</v>
      </c>
      <c r="C58" s="11">
        <f t="shared" si="0"/>
        <v>0</v>
      </c>
      <c r="D58" s="11">
        <f t="shared" si="1"/>
        <v>0</v>
      </c>
    </row>
    <row r="59" spans="2:4" x14ac:dyDescent="0.3">
      <c r="B59" s="8" t="s">
        <v>25</v>
      </c>
      <c r="C59" s="11">
        <f t="shared" si="0"/>
        <v>0</v>
      </c>
      <c r="D59" s="11">
        <f t="shared" si="1"/>
        <v>0</v>
      </c>
    </row>
    <row r="60" spans="2:4" x14ac:dyDescent="0.3">
      <c r="B60" s="8" t="s">
        <v>26</v>
      </c>
      <c r="C60" s="11">
        <f t="shared" si="0"/>
        <v>0</v>
      </c>
      <c r="D60" s="11">
        <f t="shared" si="1"/>
        <v>0</v>
      </c>
    </row>
    <row r="61" spans="2:4" x14ac:dyDescent="0.3">
      <c r="B61" s="8" t="s">
        <v>11</v>
      </c>
      <c r="C61" s="11">
        <f t="shared" si="0"/>
        <v>0</v>
      </c>
      <c r="D61" s="11">
        <f t="shared" si="1"/>
        <v>0</v>
      </c>
    </row>
    <row r="62" spans="2:4" x14ac:dyDescent="0.3">
      <c r="B62" s="12" t="s">
        <v>8</v>
      </c>
      <c r="C62" s="12"/>
      <c r="D62" s="13">
        <f>SUM(C48:D61)</f>
        <v>0</v>
      </c>
    </row>
    <row r="63" spans="2:4" x14ac:dyDescent="0.3">
      <c r="B63" s="14" t="s">
        <v>7</v>
      </c>
      <c r="C63" s="14"/>
      <c r="D63" s="26">
        <v>7.2</v>
      </c>
    </row>
    <row r="65" spans="2:4" ht="18" x14ac:dyDescent="0.35">
      <c r="B65" s="15" t="s">
        <v>6</v>
      </c>
      <c r="C65" s="24" t="str">
        <f>+IF(D62&lt;D63,"Installation Compliant","Non-Complaint")</f>
        <v>Installation Compliant</v>
      </c>
      <c r="D65" s="24"/>
    </row>
    <row r="66" spans="2:4" x14ac:dyDescent="0.3">
      <c r="B66" s="9"/>
      <c r="C66" s="9"/>
      <c r="D66" s="16"/>
    </row>
  </sheetData>
  <sheetProtection algorithmName="SHA-512" hashValue="aduhPIf9P6lYAos8L02KABIZEcpZuQecaQL/NUcl5pESbjetVC98x8mrplqV83TpvCbnMjxKqrUixSPb9KRZdw==" saltValue="1O0frrp9p0R9InguLOrcGg==" spinCount="100000" sheet="1" objects="1" scenarios="1" selectLockedCells="1"/>
  <mergeCells count="3">
    <mergeCell ref="B5:D5"/>
    <mergeCell ref="B4:D4"/>
    <mergeCell ref="C65:D65"/>
  </mergeCells>
  <conditionalFormatting sqref="C65">
    <cfRule type="expression" dxfId="0" priority="1">
      <formula>$D$62&lt;$D$63</formula>
    </cfRule>
  </conditionalFormatting>
  <pageMargins left="0.25" right="0.25" top="0.75" bottom="0.75" header="0.3" footer="0.3"/>
  <pageSetup paperSize="9" scale="9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I D   x m l n s = " h t t p : / / t e m p u r i . o r g / W o r k b o o k M a r k . x s d " > c 0 5 8 6 8 f a - 0 8 7 4 - 4 9 a b - 9 8 9 6 - 9 f f 7 e e 1 8 e 7 0 7 < / I D > 
</file>

<file path=customXml/itemProps1.xml><?xml version="1.0" encoding="utf-8"?>
<ds:datastoreItem xmlns:ds="http://schemas.openxmlformats.org/officeDocument/2006/customXml" ds:itemID="{30828A41-5CBA-43BD-A1F6-145EB7C78CFB}">
  <ds:schemaRefs>
    <ds:schemaRef ds:uri="http://tempuri.org/WorkbookMark.xs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Battery requirement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William Carelse</dc:creator>
  <cp:lastModifiedBy>Mark David Mundell</cp:lastModifiedBy>
  <cp:lastPrinted>2020-03-04T08:22:17Z</cp:lastPrinted>
  <dcterms:created xsi:type="dcterms:W3CDTF">2019-03-25T07:45:51Z</dcterms:created>
  <dcterms:modified xsi:type="dcterms:W3CDTF">2020-10-23T07:24:03Z</dcterms:modified>
</cp:coreProperties>
</file>